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" sheetId="6" r:id="rId1"/>
  </sheets>
  <definedNames>
    <definedName name="_xlnm.Print_Titles" localSheetId="0">'пр. 3 доходы'!$11:$11</definedName>
  </definedNames>
  <calcPr calcId="124519"/>
</workbook>
</file>

<file path=xl/calcChain.xml><?xml version="1.0" encoding="utf-8"?>
<calcChain xmlns="http://schemas.openxmlformats.org/spreadsheetml/2006/main">
  <c r="E61" i="6"/>
  <c r="E45" s="1"/>
  <c r="E44" s="1"/>
  <c r="D61"/>
  <c r="D45" s="1"/>
  <c r="D66"/>
  <c r="D67"/>
  <c r="E54"/>
  <c r="E80"/>
  <c r="D81"/>
  <c r="D82"/>
  <c r="E82" s="1"/>
  <c r="E81" s="1"/>
  <c r="D59"/>
  <c r="D54" s="1"/>
  <c r="D48" s="1"/>
  <c r="D52"/>
  <c r="E50" l="1"/>
  <c r="E51"/>
  <c r="E52"/>
  <c r="E53"/>
  <c r="E59"/>
  <c r="E60"/>
  <c r="D83" l="1"/>
  <c r="E84"/>
  <c r="E83" s="1"/>
  <c r="C83"/>
  <c r="E58"/>
  <c r="D39"/>
  <c r="D37"/>
  <c r="D36" s="1"/>
  <c r="D33"/>
  <c r="D31"/>
  <c r="D29"/>
  <c r="D26"/>
  <c r="D21"/>
  <c r="D17"/>
  <c r="D15"/>
  <c r="D13"/>
  <c r="D46"/>
  <c r="E14"/>
  <c r="E13" s="1"/>
  <c r="E16"/>
  <c r="E15" s="1"/>
  <c r="E18"/>
  <c r="E19"/>
  <c r="E20"/>
  <c r="E22"/>
  <c r="E23"/>
  <c r="E30"/>
  <c r="E29" s="1"/>
  <c r="E32"/>
  <c r="E31" s="1"/>
  <c r="E34"/>
  <c r="E33" s="1"/>
  <c r="E35"/>
  <c r="E38"/>
  <c r="E37" s="1"/>
  <c r="E40"/>
  <c r="E41"/>
  <c r="E43"/>
  <c r="E47"/>
  <c r="E46" s="1"/>
  <c r="E49"/>
  <c r="E55"/>
  <c r="E56"/>
  <c r="E57"/>
  <c r="E62"/>
  <c r="E63"/>
  <c r="E64"/>
  <c r="E65"/>
  <c r="E68"/>
  <c r="E69"/>
  <c r="E70"/>
  <c r="E71"/>
  <c r="E72"/>
  <c r="E73"/>
  <c r="E74"/>
  <c r="E75"/>
  <c r="E76"/>
  <c r="E77"/>
  <c r="E78"/>
  <c r="E79"/>
  <c r="E67" l="1"/>
  <c r="E48"/>
  <c r="E39"/>
  <c r="E36" s="1"/>
  <c r="E66"/>
  <c r="E21"/>
  <c r="E17"/>
  <c r="D44"/>
  <c r="D25"/>
  <c r="D12" s="1"/>
  <c r="D85" l="1"/>
  <c r="C27"/>
  <c r="E27" s="1"/>
  <c r="C28"/>
  <c r="E28" s="1"/>
  <c r="E26" l="1"/>
  <c r="E25" s="1"/>
  <c r="E12" s="1"/>
  <c r="C67"/>
  <c r="C66" s="1"/>
  <c r="C61" s="1"/>
  <c r="C54"/>
  <c r="C46"/>
  <c r="C39"/>
  <c r="C37"/>
  <c r="C33"/>
  <c r="C31"/>
  <c r="C29"/>
  <c r="C26"/>
  <c r="C21"/>
  <c r="C17"/>
  <c r="C15"/>
  <c r="C13"/>
  <c r="C48" l="1"/>
  <c r="C45" s="1"/>
  <c r="C44" s="1"/>
  <c r="E85"/>
  <c r="C36"/>
  <c r="C25"/>
  <c r="C12" l="1"/>
  <c r="C85" s="1"/>
</calcChain>
</file>

<file path=xl/sharedStrings.xml><?xml version="1.0" encoding="utf-8"?>
<sst xmlns="http://schemas.openxmlformats.org/spreadsheetml/2006/main" count="142" uniqueCount="141">
  <si>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</si>
  <si>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</si>
  <si>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</si>
  <si>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</si>
  <si>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</si>
  <si>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</si>
  <si>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</si>
  <si>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</si>
  <si>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</si>
  <si>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</si>
  <si>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</si>
  <si>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</si>
  <si>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</si>
  <si>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</si>
  <si>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</si>
  <si>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</si>
  <si>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</si>
  <si>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</si>
  <si>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</si>
  <si>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</si>
  <si>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</si>
  <si>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</si>
  <si>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</si>
  <si>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</si>
  <si>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</si>
  <si>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</si>
  <si>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</si>
  <si>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</si>
  <si>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</si>
  <si>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</si>
  <si>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</si>
  <si>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</si>
  <si>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</si>
  <si>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</si>
  <si>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</si>
  <si>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</si>
  <si>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</si>
  <si>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</si>
  <si>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</si>
  <si>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</si>
  <si>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</si>
  <si>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</si>
  <si>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</si>
  <si>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</si>
  <si>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</si>
  <si>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</si>
  <si>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</si>
  <si>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</si>
  <si>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</si>
  <si>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</si>
  <si>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</si>
  <si>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</si>
  <si>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</si>
  <si>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</si>
  <si>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</si>
  <si>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</si>
  <si>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</si>
  <si>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</si>
  <si>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</si>
  <si>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</si>
  <si>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</si>
  <si>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</si>
  <si>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</si>
  <si>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</si>
  <si>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</si>
  <si>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</si>
  <si>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</si>
  <si>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</si>
  <si>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</si>
  <si>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</si>
  <si>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</si>
  <si>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</si>
  <si>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</si>
  <si>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</si>
  <si>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</si>
  <si>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</si>
  <si>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</si>
  <si>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</si>
  <si>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</si>
  <si>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</si>
  <si>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</si>
  <si>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</si>
  <si>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</si>
  <si>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</si>
  <si>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</si>
  <si>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</si>
  <si>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</si>
  <si>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</si>
  <si>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</si>
  <si>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</si>
  <si>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</si>
  <si>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</si>
  <si>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>на 2017 год и на плановый период 2018 и 2019 годы"</t>
  </si>
  <si>
    <t>ДОХОДЫ БЮДЖЕТА ГОРОДСКОГО ОКРУГА "ГОРОД КЫЗЫЛ РЕСПУБЛИКИ ТЫВА" НА 2017 ГОД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</si>
  <si>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</si>
  <si>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</si>
  <si>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Субсидии на реализацию закона "О наделении органов местного самоуправления отдельными государственными полномочиями Республики Тыва по финансовому обеспечению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определяемыми Правительством Республики Тыва"</t>
  </si>
  <si>
    <t>(в тыс. рублях)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</si>
  <si>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</si>
  <si>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</si>
  <si>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</si>
  <si>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</si>
  <si>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</si>
  <si>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</si>
  <si>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</si>
  <si>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000 2 02 29999 00 0000 151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</si>
  <si>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</si>
  <si>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</si>
  <si>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</si>
  <si>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</si>
  <si>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</si>
  <si>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</si>
  <si>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000 2 02 03022 04 0000 151</t>
  </si>
  <si>
    <t>000 2 02 30022 04 0000 151</t>
  </si>
  <si>
    <t>Изменения (+;-)</t>
  </si>
  <si>
    <t>План с учетом изменений</t>
  </si>
  <si>
    <t>Утверждено на год</t>
  </si>
  <si>
    <t xml:space="preserve"> "О бюджете городского округа "Город Кызыл Республики Тыва" </t>
  </si>
  <si>
    <t>от  "28 " декабря  2016 года № 305"</t>
  </si>
  <si>
    <t>О внесении имзенений в Решение Хурала представителей города Кызыла</t>
  </si>
  <si>
    <t>ВОЗВРАТ ОСТАТКОВ СУБСИДИЙ, СУБВЕНЦИЙ И ИНЫХ МЕЖБЮДЖЕТНЫХ СРЕДСТВ, ИМЕЮЩИХ ЦЕЛЕВОЕ НАЗНАЧЕНИЕ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</si>
  <si>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</t>
  </si>
  <si>
    <t xml:space="preserve">000 2 19 60010 04 0000 151
</t>
  </si>
  <si>
    <t>000 2 19 60010 00 0000 000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</si>
  <si>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</si>
  <si>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поддержку муниципальных программ формирования современной городской среды</t>
  </si>
  <si>
    <t>000 2 02 25555 04 0000 151</t>
  </si>
  <si>
    <t>000 2 02 25560 04 0000 151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</si>
  <si>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</si>
  <si>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000 202 02207 04 0000 151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</si>
  <si>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</si>
  <si>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</si>
  <si>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</si>
  <si>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000 202 33143 04 0000 151</t>
  </si>
  <si>
    <t>Иные межбюджетные трансферты</t>
  </si>
  <si>
    <t>000 202 49999 04 0000 151</t>
  </si>
  <si>
    <t>000 202 49999 00 0000 000</t>
  </si>
  <si>
    <t xml:space="preserve">Иные межбюджетные трансферты, передаваемые бюджетам городских округов образований
</t>
  </si>
  <si>
    <t>Субсидии на поддержку обустройство мест массового отдыха населения (городских парков)</t>
  </si>
  <si>
    <t>к Решению Хурала представителей города Кызыла</t>
  </si>
  <si>
    <t>от "29"марта 2017 года № 319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</si>
</sst>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;[Red]\-#,##0.0;0.0"/>
    <numFmt numFmtId="166" formatCode="#,##0.0"/>
    <numFmt numFmtId="167" formatCode="#,##0.00_ ;[Red]\-#,##0.00\ "/>
    <numFmt numFmtId="168" formatCode="#,##0.0_ ;[Red]\-#,##0.0\ "/>
    <numFmt numFmtId="169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8" fillId="0" borderId="4" xfId="0" applyFont="1" applyBorder="1" applyAlignment="1">
      <alignment horizontal="left" vertical="top" wrapText="1" indent="2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166" fontId="5" fillId="0" borderId="2" xfId="1" applyNumberFormat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8" fillId="0" borderId="2" xfId="1" applyNumberFormat="1" applyFont="1" applyFill="1" applyBorder="1" applyAlignment="1" applyProtection="1">
      <alignment horizontal="right" vertical="center"/>
      <protection hidden="1"/>
    </xf>
    <xf numFmtId="168" fontId="5" fillId="0" borderId="5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7" xfId="1" applyNumberFormat="1" applyFont="1" applyFill="1" applyBorder="1" applyAlignment="1" applyProtection="1">
      <alignment horizontal="left" vertical="top" wrapText="1"/>
      <protection hidden="1"/>
    </xf>
    <xf numFmtId="164" fontId="5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center" vertical="center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1" applyNumberFormat="1" applyFont="1" applyBorder="1" applyAlignment="1">
      <alignment horizontal="right" vertical="center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164" fontId="6" fillId="0" borderId="2" xfId="1" applyNumberFormat="1" applyFont="1" applyFill="1" applyBorder="1" applyAlignment="1" applyProtection="1">
      <alignment horizontal="right" vertical="center"/>
      <protection hidden="1"/>
    </xf>
    <xf numFmtId="165" fontId="8" fillId="0" borderId="2" xfId="1" applyNumberFormat="1" applyFont="1" applyFill="1" applyBorder="1" applyAlignment="1" applyProtection="1">
      <alignment horizontal="right" vertical="center"/>
      <protection hidden="1"/>
    </xf>
    <xf numFmtId="169" fontId="5" fillId="0" borderId="5" xfId="1" applyNumberFormat="1" applyFont="1" applyBorder="1" applyAlignment="1">
      <alignment horizontal="right" vertical="center"/>
    </xf>
    <xf numFmtId="169" fontId="6" fillId="0" borderId="5" xfId="1" applyNumberFormat="1" applyFont="1" applyBorder="1" applyAlignment="1">
      <alignment horizontal="right" vertical="center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5" fillId="0" borderId="1" xfId="1" applyFont="1" applyBorder="1" applyProtection="1">
      <protection hidden="1"/>
    </xf>
    <xf numFmtId="168" fontId="8" fillId="0" borderId="2" xfId="1" applyNumberFormat="1" applyFont="1" applyBorder="1" applyAlignment="1">
      <alignment horizontal="right" vertical="center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5" fillId="0" borderId="6" xfId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activeCell="H11" sqref="H11"/>
    </sheetView>
  </sheetViews>
  <sheetFormatPr defaultColWidth="9.140625" defaultRowHeight="15.75"/>
  <cols>
    <col min="1" max="1" width="26" style="15" customWidth="1"/>
    <col min="2" max="2" width="66" style="59" customWidth="1"/>
    <col min="3" max="3" width="14.28515625" style="9" customWidth="1"/>
    <col min="4" max="4" width="13.42578125" style="8" customWidth="1"/>
    <col min="5" max="5" width="14" style="8" customWidth="1"/>
    <col min="6" max="189" width="9.140625" style="8" customWidth="1"/>
    <col min="190" max="16384" width="9.140625" style="8"/>
  </cols>
  <sheetData>
    <row r="1" spans="1:5" ht="15" customHeight="1">
      <c r="A1" s="7"/>
      <c r="C1" s="62" t="s">
        <v>99</v>
      </c>
      <c r="D1" s="62"/>
      <c r="E1" s="62"/>
    </row>
    <row r="2" spans="1:5" ht="15" customHeight="1">
      <c r="A2" s="7"/>
      <c r="B2" s="62" t="s">
        <v>139</v>
      </c>
      <c r="C2" s="62"/>
      <c r="D2" s="62"/>
      <c r="E2" s="62"/>
    </row>
    <row r="3" spans="1:5" ht="15" customHeight="1">
      <c r="A3" s="7"/>
      <c r="B3" s="62" t="s">
        <v>119</v>
      </c>
      <c r="C3" s="62"/>
      <c r="D3" s="62"/>
      <c r="E3" s="62"/>
    </row>
    <row r="4" spans="1:5" ht="15" customHeight="1">
      <c r="A4" s="7"/>
      <c r="B4" s="62" t="s">
        <v>117</v>
      </c>
      <c r="C4" s="62"/>
      <c r="D4" s="62"/>
      <c r="E4" s="62"/>
    </row>
    <row r="5" spans="1:5" ht="15" customHeight="1">
      <c r="A5" s="7"/>
      <c r="B5" s="62" t="s">
        <v>92</v>
      </c>
      <c r="C5" s="62"/>
      <c r="D5" s="62"/>
      <c r="E5" s="62"/>
    </row>
    <row r="6" spans="1:5" ht="15" customHeight="1">
      <c r="A6" s="7"/>
      <c r="C6" s="62" t="s">
        <v>118</v>
      </c>
      <c r="D6" s="62"/>
      <c r="E6" s="62"/>
    </row>
    <row r="7" spans="1:5" ht="15" customHeight="1">
      <c r="A7" s="7"/>
      <c r="C7" s="62" t="s">
        <v>140</v>
      </c>
      <c r="D7" s="62"/>
      <c r="E7" s="62"/>
    </row>
    <row r="8" spans="1:5" ht="12.75">
      <c r="A8" s="7"/>
      <c r="B8" s="62"/>
      <c r="C8" s="62"/>
    </row>
    <row r="9" spans="1:5" ht="36.75" customHeight="1">
      <c r="A9" s="63" t="s">
        <v>93</v>
      </c>
      <c r="B9" s="63"/>
      <c r="C9" s="63"/>
      <c r="D9" s="63"/>
      <c r="E9" s="63"/>
    </row>
    <row r="10" spans="1:5">
      <c r="A10" s="7"/>
      <c r="B10" s="16"/>
      <c r="C10" s="64" t="s">
        <v>97</v>
      </c>
      <c r="D10" s="64"/>
      <c r="E10" s="64"/>
    </row>
    <row r="11" spans="1:5" ht="54" customHeight="1">
      <c r="A11" s="58" t="s">
        <v>64</v>
      </c>
      <c r="B11" s="17" t="s">
        <v>63</v>
      </c>
      <c r="C11" s="32" t="s">
        <v>116</v>
      </c>
      <c r="D11" s="32" t="s">
        <v>114</v>
      </c>
      <c r="E11" s="17" t="s">
        <v>115</v>
      </c>
    </row>
    <row r="12" spans="1:5">
      <c r="A12" s="4" t="s">
        <v>62</v>
      </c>
      <c r="B12" s="18" t="s">
        <v>61</v>
      </c>
      <c r="C12" s="34">
        <f>C13+C15+C17+C21+C24+C25+C33+C35+C36+C42+C43</f>
        <v>712075</v>
      </c>
      <c r="D12" s="34">
        <f t="shared" ref="D12:E12" si="0">D13+D15+D17+D21+D24+D25+D33+D35+D36+D42+D43</f>
        <v>0</v>
      </c>
      <c r="E12" s="34">
        <f t="shared" si="0"/>
        <v>712075</v>
      </c>
    </row>
    <row r="13" spans="1:5">
      <c r="A13" s="4" t="s">
        <v>60</v>
      </c>
      <c r="B13" s="18" t="s">
        <v>59</v>
      </c>
      <c r="C13" s="34">
        <f>C14</f>
        <v>418481</v>
      </c>
      <c r="D13" s="34">
        <f t="shared" ref="D13:E13" si="1">D14</f>
        <v>0</v>
      </c>
      <c r="E13" s="34">
        <f t="shared" si="1"/>
        <v>418481</v>
      </c>
    </row>
    <row r="14" spans="1:5">
      <c r="A14" s="3" t="s">
        <v>58</v>
      </c>
      <c r="B14" s="19" t="s">
        <v>57</v>
      </c>
      <c r="C14" s="35">
        <v>418481</v>
      </c>
      <c r="D14" s="41"/>
      <c r="E14" s="37">
        <f t="shared" ref="E14:E84" si="2">C14+D14</f>
        <v>418481</v>
      </c>
    </row>
    <row r="15" spans="1:5" ht="47.25">
      <c r="A15" s="4" t="s">
        <v>76</v>
      </c>
      <c r="B15" s="18" t="s">
        <v>73</v>
      </c>
      <c r="C15" s="34">
        <f>C16</f>
        <v>5452</v>
      </c>
      <c r="D15" s="34">
        <f t="shared" ref="D15:E15" si="3">D16</f>
        <v>0</v>
      </c>
      <c r="E15" s="34">
        <f t="shared" si="3"/>
        <v>5452</v>
      </c>
    </row>
    <row r="16" spans="1:5" ht="31.5">
      <c r="A16" s="3" t="s">
        <v>74</v>
      </c>
      <c r="B16" s="20" t="s">
        <v>75</v>
      </c>
      <c r="C16" s="35">
        <v>5452</v>
      </c>
      <c r="D16" s="41"/>
      <c r="E16" s="37">
        <f t="shared" si="2"/>
        <v>5452</v>
      </c>
    </row>
    <row r="17" spans="1:5">
      <c r="A17" s="4" t="s">
        <v>56</v>
      </c>
      <c r="B17" s="18" t="s">
        <v>55</v>
      </c>
      <c r="C17" s="34">
        <f>C18+C19+C20</f>
        <v>80000</v>
      </c>
      <c r="D17" s="34">
        <f t="shared" ref="D17:E17" si="4">D18+D19+D20</f>
        <v>0</v>
      </c>
      <c r="E17" s="34">
        <f t="shared" si="4"/>
        <v>80000</v>
      </c>
    </row>
    <row r="18" spans="1:5" ht="31.5">
      <c r="A18" s="3" t="s">
        <v>54</v>
      </c>
      <c r="B18" s="19" t="s">
        <v>53</v>
      </c>
      <c r="C18" s="35">
        <v>73100</v>
      </c>
      <c r="D18" s="41"/>
      <c r="E18" s="37">
        <f t="shared" si="2"/>
        <v>73100</v>
      </c>
    </row>
    <row r="19" spans="1:5">
      <c r="A19" s="3" t="s">
        <v>52</v>
      </c>
      <c r="B19" s="19" t="s">
        <v>51</v>
      </c>
      <c r="C19" s="35">
        <v>580</v>
      </c>
      <c r="D19" s="41"/>
      <c r="E19" s="37">
        <f t="shared" si="2"/>
        <v>580</v>
      </c>
    </row>
    <row r="20" spans="1:5" ht="31.5">
      <c r="A20" s="3" t="s">
        <v>77</v>
      </c>
      <c r="B20" s="19" t="s">
        <v>78</v>
      </c>
      <c r="C20" s="35">
        <v>6320</v>
      </c>
      <c r="D20" s="41"/>
      <c r="E20" s="37">
        <f t="shared" si="2"/>
        <v>6320</v>
      </c>
    </row>
    <row r="21" spans="1:5">
      <c r="A21" s="4" t="s">
        <v>50</v>
      </c>
      <c r="B21" s="18" t="s">
        <v>49</v>
      </c>
      <c r="C21" s="34">
        <f>C22+C23</f>
        <v>107414</v>
      </c>
      <c r="D21" s="34">
        <f t="shared" ref="D21:E21" si="5">D22+D23</f>
        <v>0</v>
      </c>
      <c r="E21" s="34">
        <f t="shared" si="5"/>
        <v>107414</v>
      </c>
    </row>
    <row r="22" spans="1:5">
      <c r="A22" s="3" t="s">
        <v>48</v>
      </c>
      <c r="B22" s="19" t="s">
        <v>47</v>
      </c>
      <c r="C22" s="35">
        <v>26535</v>
      </c>
      <c r="D22" s="41"/>
      <c r="E22" s="37">
        <f t="shared" si="2"/>
        <v>26535</v>
      </c>
    </row>
    <row r="23" spans="1:5">
      <c r="A23" s="3" t="s">
        <v>46</v>
      </c>
      <c r="B23" s="19" t="s">
        <v>45</v>
      </c>
      <c r="C23" s="35">
        <v>80879</v>
      </c>
      <c r="D23" s="41"/>
      <c r="E23" s="37">
        <f t="shared" si="2"/>
        <v>80879</v>
      </c>
    </row>
    <row r="24" spans="1:5">
      <c r="A24" s="4" t="s">
        <v>44</v>
      </c>
      <c r="B24" s="18" t="s">
        <v>43</v>
      </c>
      <c r="C24" s="34">
        <v>23369</v>
      </c>
      <c r="D24" s="34"/>
      <c r="E24" s="34">
        <v>23369</v>
      </c>
    </row>
    <row r="25" spans="1:5" ht="47.25">
      <c r="A25" s="4" t="s">
        <v>42</v>
      </c>
      <c r="B25" s="21" t="s">
        <v>41</v>
      </c>
      <c r="C25" s="34">
        <f>C26+C29+C31</f>
        <v>32329</v>
      </c>
      <c r="D25" s="34">
        <f t="shared" ref="D25:E25" si="6">D26+D29+D31</f>
        <v>0</v>
      </c>
      <c r="E25" s="34">
        <f t="shared" si="6"/>
        <v>32329</v>
      </c>
    </row>
    <row r="26" spans="1:5" ht="94.5">
      <c r="A26" s="4" t="s">
        <v>40</v>
      </c>
      <c r="B26" s="18" t="s">
        <v>39</v>
      </c>
      <c r="C26" s="34">
        <f>C27+C28</f>
        <v>17900</v>
      </c>
      <c r="D26" s="34">
        <f t="shared" ref="D26:E26" si="7">D27+D28</f>
        <v>0</v>
      </c>
      <c r="E26" s="34">
        <f t="shared" si="7"/>
        <v>17900</v>
      </c>
    </row>
    <row r="27" spans="1:5" ht="78.75">
      <c r="A27" s="3" t="s">
        <v>38</v>
      </c>
      <c r="B27" s="19" t="s">
        <v>37</v>
      </c>
      <c r="C27" s="35">
        <f>17000-711</f>
        <v>16289</v>
      </c>
      <c r="D27" s="41"/>
      <c r="E27" s="37">
        <f t="shared" si="2"/>
        <v>16289</v>
      </c>
    </row>
    <row r="28" spans="1:5" ht="78.75">
      <c r="A28" s="3" t="s">
        <v>36</v>
      </c>
      <c r="B28" s="19" t="s">
        <v>35</v>
      </c>
      <c r="C28" s="35">
        <f>900+711</f>
        <v>1611</v>
      </c>
      <c r="D28" s="41"/>
      <c r="E28" s="37">
        <f t="shared" si="2"/>
        <v>1611</v>
      </c>
    </row>
    <row r="29" spans="1:5" ht="31.5">
      <c r="A29" s="4" t="s">
        <v>34</v>
      </c>
      <c r="B29" s="18" t="s">
        <v>33</v>
      </c>
      <c r="C29" s="34">
        <f>C30</f>
        <v>513</v>
      </c>
      <c r="D29" s="34">
        <f t="shared" ref="D29:E29" si="8">D30</f>
        <v>0</v>
      </c>
      <c r="E29" s="34">
        <f t="shared" si="8"/>
        <v>513</v>
      </c>
    </row>
    <row r="30" spans="1:5" ht="47.25">
      <c r="A30" s="3" t="s">
        <v>32</v>
      </c>
      <c r="B30" s="19" t="s">
        <v>31</v>
      </c>
      <c r="C30" s="35">
        <v>513</v>
      </c>
      <c r="D30" s="41"/>
      <c r="E30" s="37">
        <f t="shared" si="2"/>
        <v>513</v>
      </c>
    </row>
    <row r="31" spans="1:5" ht="94.5">
      <c r="A31" s="4" t="s">
        <v>30</v>
      </c>
      <c r="B31" s="18" t="s">
        <v>29</v>
      </c>
      <c r="C31" s="34">
        <f>C32</f>
        <v>13916</v>
      </c>
      <c r="D31" s="34">
        <f t="shared" ref="D31:E31" si="9">D32</f>
        <v>0</v>
      </c>
      <c r="E31" s="34">
        <f t="shared" si="9"/>
        <v>13916</v>
      </c>
    </row>
    <row r="32" spans="1:5" ht="78.75">
      <c r="A32" s="3" t="s">
        <v>28</v>
      </c>
      <c r="B32" s="19" t="s">
        <v>27</v>
      </c>
      <c r="C32" s="35">
        <v>13916</v>
      </c>
      <c r="D32" s="41"/>
      <c r="E32" s="37">
        <f t="shared" si="2"/>
        <v>13916</v>
      </c>
    </row>
    <row r="33" spans="1:5" ht="31.5">
      <c r="A33" s="4" t="s">
        <v>26</v>
      </c>
      <c r="B33" s="18" t="s">
        <v>25</v>
      </c>
      <c r="C33" s="34">
        <f>C34</f>
        <v>5684</v>
      </c>
      <c r="D33" s="34">
        <f t="shared" ref="D33:E33" si="10">D34</f>
        <v>0</v>
      </c>
      <c r="E33" s="34">
        <f t="shared" si="10"/>
        <v>5684</v>
      </c>
    </row>
    <row r="34" spans="1:5">
      <c r="A34" s="3" t="s">
        <v>24</v>
      </c>
      <c r="B34" s="19" t="s">
        <v>23</v>
      </c>
      <c r="C34" s="35">
        <v>5684</v>
      </c>
      <c r="D34" s="41"/>
      <c r="E34" s="37">
        <f t="shared" si="2"/>
        <v>5684</v>
      </c>
    </row>
    <row r="35" spans="1:5" ht="31.5" hidden="1">
      <c r="A35" s="4" t="s">
        <v>82</v>
      </c>
      <c r="B35" s="18" t="s">
        <v>83</v>
      </c>
      <c r="C35" s="34"/>
      <c r="D35" s="41"/>
      <c r="E35" s="37">
        <f t="shared" si="2"/>
        <v>0</v>
      </c>
    </row>
    <row r="36" spans="1:5" ht="31.5">
      <c r="A36" s="10" t="s">
        <v>22</v>
      </c>
      <c r="B36" s="18" t="s">
        <v>21</v>
      </c>
      <c r="C36" s="34">
        <f>C37+C39</f>
        <v>27826</v>
      </c>
      <c r="D36" s="34">
        <f t="shared" ref="D36:E36" si="11">D37+D39</f>
        <v>0</v>
      </c>
      <c r="E36" s="34">
        <f t="shared" si="11"/>
        <v>27826</v>
      </c>
    </row>
    <row r="37" spans="1:5" ht="94.5">
      <c r="A37" s="4" t="s">
        <v>20</v>
      </c>
      <c r="B37" s="18" t="s">
        <v>19</v>
      </c>
      <c r="C37" s="34">
        <f>C38</f>
        <v>10238</v>
      </c>
      <c r="D37" s="34">
        <f t="shared" ref="D37:E37" si="12">D38</f>
        <v>0</v>
      </c>
      <c r="E37" s="34">
        <f t="shared" si="12"/>
        <v>10238</v>
      </c>
    </row>
    <row r="38" spans="1:5" ht="94.5">
      <c r="A38" s="3" t="s">
        <v>18</v>
      </c>
      <c r="B38" s="19" t="s">
        <v>17</v>
      </c>
      <c r="C38" s="35">
        <v>10238</v>
      </c>
      <c r="D38" s="41"/>
      <c r="E38" s="37">
        <f t="shared" si="2"/>
        <v>10238</v>
      </c>
    </row>
    <row r="39" spans="1:5" ht="78.75">
      <c r="A39" s="4" t="s">
        <v>16</v>
      </c>
      <c r="B39" s="18" t="s">
        <v>15</v>
      </c>
      <c r="C39" s="34">
        <f>C40+C41</f>
        <v>17588</v>
      </c>
      <c r="D39" s="34">
        <f t="shared" ref="D39:E39" si="13">D40+D41</f>
        <v>0</v>
      </c>
      <c r="E39" s="34">
        <f t="shared" si="13"/>
        <v>17588</v>
      </c>
    </row>
    <row r="40" spans="1:5" ht="47.25">
      <c r="A40" s="3" t="s">
        <v>14</v>
      </c>
      <c r="B40" s="19" t="s">
        <v>13</v>
      </c>
      <c r="C40" s="35">
        <v>12000</v>
      </c>
      <c r="D40" s="41"/>
      <c r="E40" s="37">
        <f t="shared" si="2"/>
        <v>12000</v>
      </c>
    </row>
    <row r="41" spans="1:5" ht="31.5">
      <c r="A41" s="3" t="s">
        <v>80</v>
      </c>
      <c r="B41" s="22" t="s">
        <v>81</v>
      </c>
      <c r="C41" s="35">
        <v>5588</v>
      </c>
      <c r="D41" s="41"/>
      <c r="E41" s="37">
        <f t="shared" si="2"/>
        <v>5588</v>
      </c>
    </row>
    <row r="42" spans="1:5">
      <c r="A42" s="4" t="s">
        <v>12</v>
      </c>
      <c r="B42" s="18" t="s">
        <v>11</v>
      </c>
      <c r="C42" s="34">
        <v>11520</v>
      </c>
      <c r="D42" s="34"/>
      <c r="E42" s="34">
        <v>11520</v>
      </c>
    </row>
    <row r="43" spans="1:5" hidden="1">
      <c r="A43" s="11" t="s">
        <v>84</v>
      </c>
      <c r="B43" s="18" t="s">
        <v>85</v>
      </c>
      <c r="C43" s="34"/>
      <c r="D43" s="41"/>
      <c r="E43" s="37">
        <f t="shared" si="2"/>
        <v>0</v>
      </c>
    </row>
    <row r="44" spans="1:5">
      <c r="A44" s="2" t="s">
        <v>10</v>
      </c>
      <c r="B44" s="18" t="s">
        <v>9</v>
      </c>
      <c r="C44" s="34">
        <f>C45+C83</f>
        <v>1766504.2999999996</v>
      </c>
      <c r="D44" s="34">
        <f>D45+D83</f>
        <v>124848.98452000003</v>
      </c>
      <c r="E44" s="34">
        <f>E45+E83</f>
        <v>1891353.2845199995</v>
      </c>
    </row>
    <row r="45" spans="1:5" ht="31.5">
      <c r="A45" s="2" t="s">
        <v>8</v>
      </c>
      <c r="B45" s="18" t="s">
        <v>7</v>
      </c>
      <c r="C45" s="34">
        <f>C48+C61+C46</f>
        <v>1766504.2999999996</v>
      </c>
      <c r="D45" s="34">
        <f>D48+D61+D46+D81</f>
        <v>124962.47248000003</v>
      </c>
      <c r="E45" s="34">
        <f>E48+E61+E46+E81</f>
        <v>1891466.7724799996</v>
      </c>
    </row>
    <row r="46" spans="1:5" ht="31.5">
      <c r="A46" s="2" t="s">
        <v>103</v>
      </c>
      <c r="B46" s="18" t="s">
        <v>6</v>
      </c>
      <c r="C46" s="34">
        <f>C47</f>
        <v>23853.7</v>
      </c>
      <c r="D46" s="34">
        <f t="shared" ref="D46:E46" si="14">D47</f>
        <v>0</v>
      </c>
      <c r="E46" s="34">
        <f t="shared" si="14"/>
        <v>23853.7</v>
      </c>
    </row>
    <row r="47" spans="1:5" ht="31.5">
      <c r="A47" s="1" t="s">
        <v>100</v>
      </c>
      <c r="B47" s="19" t="s">
        <v>111</v>
      </c>
      <c r="C47" s="35">
        <v>23853.7</v>
      </c>
      <c r="D47" s="41"/>
      <c r="E47" s="37">
        <f t="shared" si="2"/>
        <v>23853.7</v>
      </c>
    </row>
    <row r="48" spans="1:5">
      <c r="A48" s="2" t="s">
        <v>104</v>
      </c>
      <c r="B48" s="18" t="s">
        <v>86</v>
      </c>
      <c r="C48" s="34">
        <f>C49+C54</f>
        <v>112242.7</v>
      </c>
      <c r="D48" s="34">
        <f>D49+D54+D50+D51+D52</f>
        <v>128517.17248000002</v>
      </c>
      <c r="E48" s="34">
        <f>E49+E54+E50+E51+E52</f>
        <v>240759.87247999999</v>
      </c>
    </row>
    <row r="49" spans="1:5" ht="63">
      <c r="A49" s="3" t="s">
        <v>102</v>
      </c>
      <c r="B49" s="19" t="s">
        <v>101</v>
      </c>
      <c r="C49" s="35">
        <v>5000</v>
      </c>
      <c r="D49" s="35">
        <v>25000</v>
      </c>
      <c r="E49" s="35">
        <f t="shared" si="2"/>
        <v>30000</v>
      </c>
    </row>
    <row r="50" spans="1:5" ht="31.5">
      <c r="A50" s="3" t="s">
        <v>126</v>
      </c>
      <c r="B50" s="19" t="s">
        <v>125</v>
      </c>
      <c r="C50" s="35"/>
      <c r="D50" s="35">
        <v>48306</v>
      </c>
      <c r="E50" s="35">
        <f t="shared" si="2"/>
        <v>48306</v>
      </c>
    </row>
    <row r="51" spans="1:5" ht="31.5">
      <c r="A51" s="3" t="s">
        <v>127</v>
      </c>
      <c r="B51" s="19" t="s">
        <v>138</v>
      </c>
      <c r="C51" s="35"/>
      <c r="D51" s="35">
        <v>3279.3</v>
      </c>
      <c r="E51" s="35">
        <f t="shared" si="2"/>
        <v>3279.3</v>
      </c>
    </row>
    <row r="52" spans="1:5" ht="47.25">
      <c r="A52" s="3" t="s">
        <v>129</v>
      </c>
      <c r="B52" s="19" t="s">
        <v>128</v>
      </c>
      <c r="C52" s="35"/>
      <c r="D52" s="35">
        <f>5043+1681</f>
        <v>6724</v>
      </c>
      <c r="E52" s="35">
        <f t="shared" si="2"/>
        <v>6724</v>
      </c>
    </row>
    <row r="53" spans="1:5" hidden="1">
      <c r="A53" s="3"/>
      <c r="B53" s="19"/>
      <c r="C53" s="35"/>
      <c r="D53" s="35"/>
      <c r="E53" s="35">
        <f t="shared" si="2"/>
        <v>0</v>
      </c>
    </row>
    <row r="54" spans="1:5">
      <c r="A54" s="1" t="s">
        <v>105</v>
      </c>
      <c r="B54" s="23" t="s">
        <v>88</v>
      </c>
      <c r="C54" s="35">
        <f t="shared" ref="C54" si="15">C55+C56+C57</f>
        <v>107242.7</v>
      </c>
      <c r="D54" s="35">
        <f>D55+D56+D57+D58+D59+D60</f>
        <v>45207.872480000013</v>
      </c>
      <c r="E54" s="35">
        <f>E55+E56+E57+E58+E59+E60</f>
        <v>152450.57248</v>
      </c>
    </row>
    <row r="55" spans="1:5" ht="123.75" customHeight="1">
      <c r="A55" s="1"/>
      <c r="B55" s="19" t="s">
        <v>89</v>
      </c>
      <c r="C55" s="35">
        <v>5591</v>
      </c>
      <c r="D55" s="41"/>
      <c r="E55" s="37">
        <f t="shared" si="2"/>
        <v>5591</v>
      </c>
    </row>
    <row r="56" spans="1:5">
      <c r="A56" s="1"/>
      <c r="B56" s="24" t="s">
        <v>65</v>
      </c>
      <c r="C56" s="35">
        <v>7920.4</v>
      </c>
      <c r="D56" s="41"/>
      <c r="E56" s="37">
        <f t="shared" si="2"/>
        <v>7920.4</v>
      </c>
    </row>
    <row r="57" spans="1:5" ht="78.75">
      <c r="A57" s="1"/>
      <c r="B57" s="24" t="s">
        <v>87</v>
      </c>
      <c r="C57" s="35">
        <v>93731.3</v>
      </c>
      <c r="D57" s="36">
        <v>-68196.2</v>
      </c>
      <c r="E57" s="37">
        <f t="shared" si="2"/>
        <v>25535.100000000006</v>
      </c>
    </row>
    <row r="58" spans="1:5" ht="105" customHeight="1">
      <c r="A58" s="1"/>
      <c r="B58" s="24" t="s">
        <v>124</v>
      </c>
      <c r="C58" s="35"/>
      <c r="D58" s="36">
        <v>113029.37248000001</v>
      </c>
      <c r="E58" s="37">
        <f>C58+D58</f>
        <v>113029.37248000001</v>
      </c>
    </row>
    <row r="59" spans="1:5" ht="47.25">
      <c r="A59" s="1"/>
      <c r="B59" s="19" t="s">
        <v>130</v>
      </c>
      <c r="C59" s="35"/>
      <c r="D59" s="36">
        <f>265.5+88.4</f>
        <v>353.9</v>
      </c>
      <c r="E59" s="37">
        <f t="shared" ref="E59:E60" si="16">C59+D59</f>
        <v>353.9</v>
      </c>
    </row>
    <row r="60" spans="1:5" ht="47.25">
      <c r="A60" s="3"/>
      <c r="B60" s="19" t="s">
        <v>132</v>
      </c>
      <c r="C60" s="35"/>
      <c r="D60" s="36">
        <v>20.8</v>
      </c>
      <c r="E60" s="37">
        <f t="shared" si="16"/>
        <v>20.8</v>
      </c>
    </row>
    <row r="61" spans="1:5">
      <c r="A61" s="2" t="s">
        <v>5</v>
      </c>
      <c r="B61" s="21" t="s">
        <v>90</v>
      </c>
      <c r="C61" s="34">
        <f>C63+C62+C64+C66+C79</f>
        <v>1630407.8999999997</v>
      </c>
      <c r="D61" s="34">
        <f>D63+D62+D64+D66+D79+D65+D80</f>
        <v>-4409.6999999999944</v>
      </c>
      <c r="E61" s="34">
        <f>E63+E62+E64+E66+E79+E65+E80</f>
        <v>1625998.1999999997</v>
      </c>
    </row>
    <row r="62" spans="1:5" ht="31.5">
      <c r="A62" s="5" t="s">
        <v>106</v>
      </c>
      <c r="B62" s="19" t="s">
        <v>4</v>
      </c>
      <c r="C62" s="38">
        <v>48947.3</v>
      </c>
      <c r="D62" s="41"/>
      <c r="E62" s="37">
        <f t="shared" si="2"/>
        <v>48947.3</v>
      </c>
    </row>
    <row r="63" spans="1:5" ht="47.25">
      <c r="A63" s="5" t="s">
        <v>107</v>
      </c>
      <c r="B63" s="19" t="s">
        <v>3</v>
      </c>
      <c r="C63" s="38">
        <v>954.4</v>
      </c>
      <c r="D63" s="41"/>
      <c r="E63" s="37">
        <f t="shared" si="2"/>
        <v>954.4</v>
      </c>
    </row>
    <row r="64" spans="1:5" ht="47.25">
      <c r="A64" s="5" t="s">
        <v>112</v>
      </c>
      <c r="B64" s="19" t="s">
        <v>2</v>
      </c>
      <c r="C64" s="38">
        <v>76443.3</v>
      </c>
      <c r="D64" s="38">
        <v>-76443.3</v>
      </c>
      <c r="E64" s="37">
        <f t="shared" si="2"/>
        <v>0</v>
      </c>
    </row>
    <row r="65" spans="1:6" ht="47.25">
      <c r="A65" s="5" t="s">
        <v>113</v>
      </c>
      <c r="B65" s="19" t="s">
        <v>2</v>
      </c>
      <c r="C65" s="38"/>
      <c r="D65" s="38">
        <v>76443.3</v>
      </c>
      <c r="E65" s="37">
        <f t="shared" si="2"/>
        <v>76443.3</v>
      </c>
    </row>
    <row r="66" spans="1:6" ht="31.5">
      <c r="A66" s="5" t="s">
        <v>108</v>
      </c>
      <c r="B66" s="19" t="s">
        <v>91</v>
      </c>
      <c r="C66" s="35">
        <f>C67+C70+C71+C72+C73+C74+C75+C76+C77+C78</f>
        <v>1351482.4999999998</v>
      </c>
      <c r="D66" s="35">
        <f>D67+D70+D71+D72+D73+D74+D75+D76+D77+D78</f>
        <v>-4803.8999999999996</v>
      </c>
      <c r="E66" s="35">
        <f t="shared" ref="E66" si="17">E67+E70+E71+E72+E73+E74+E75+E76+E77+E78</f>
        <v>1346678.5999999999</v>
      </c>
    </row>
    <row r="67" spans="1:6" s="12" customFormat="1" ht="78.75">
      <c r="A67" s="6"/>
      <c r="B67" s="25" t="s">
        <v>66</v>
      </c>
      <c r="C67" s="39">
        <f>C68+C69</f>
        <v>1201760</v>
      </c>
      <c r="D67" s="39">
        <f>D68+D69</f>
        <v>0</v>
      </c>
      <c r="E67" s="39">
        <f t="shared" ref="E67" si="18">E68+E69</f>
        <v>1201760</v>
      </c>
    </row>
    <row r="68" spans="1:6" s="12" customFormat="1">
      <c r="A68" s="6"/>
      <c r="B68" s="29" t="s">
        <v>79</v>
      </c>
      <c r="C68" s="39">
        <v>839838</v>
      </c>
      <c r="D68" s="42"/>
      <c r="E68" s="61">
        <f t="shared" si="2"/>
        <v>839838</v>
      </c>
    </row>
    <row r="69" spans="1:6" s="12" customFormat="1">
      <c r="A69" s="6"/>
      <c r="B69" s="26" t="s">
        <v>98</v>
      </c>
      <c r="C69" s="39">
        <v>361922</v>
      </c>
      <c r="D69" s="42"/>
      <c r="E69" s="61">
        <f t="shared" si="2"/>
        <v>361922</v>
      </c>
    </row>
    <row r="70" spans="1:6" s="12" customFormat="1" ht="31.5">
      <c r="A70" s="6"/>
      <c r="B70" s="27" t="s">
        <v>69</v>
      </c>
      <c r="C70" s="39">
        <v>52518.3</v>
      </c>
      <c r="D70" s="42"/>
      <c r="E70" s="61">
        <f t="shared" si="2"/>
        <v>52518.3</v>
      </c>
    </row>
    <row r="71" spans="1:6" s="12" customFormat="1" ht="47.25">
      <c r="A71" s="6"/>
      <c r="B71" s="27" t="s">
        <v>68</v>
      </c>
      <c r="C71" s="39">
        <v>30268.2</v>
      </c>
      <c r="D71" s="42"/>
      <c r="E71" s="61">
        <f t="shared" si="2"/>
        <v>30268.2</v>
      </c>
    </row>
    <row r="72" spans="1:6" s="12" customFormat="1" ht="63">
      <c r="A72" s="6"/>
      <c r="B72" s="27" t="s">
        <v>94</v>
      </c>
      <c r="C72" s="39">
        <v>11013</v>
      </c>
      <c r="D72" s="42"/>
      <c r="E72" s="61">
        <f t="shared" si="2"/>
        <v>11013</v>
      </c>
    </row>
    <row r="73" spans="1:6" s="12" customFormat="1" ht="63">
      <c r="A73" s="6"/>
      <c r="B73" s="27" t="s">
        <v>70</v>
      </c>
      <c r="C73" s="39">
        <v>2546</v>
      </c>
      <c r="D73" s="42">
        <v>-360</v>
      </c>
      <c r="E73" s="61">
        <f t="shared" si="2"/>
        <v>2186</v>
      </c>
    </row>
    <row r="74" spans="1:6" ht="31.5">
      <c r="A74" s="6"/>
      <c r="B74" s="26" t="s">
        <v>71</v>
      </c>
      <c r="C74" s="39">
        <v>1123.7</v>
      </c>
      <c r="D74" s="42"/>
      <c r="E74" s="61">
        <f t="shared" si="2"/>
        <v>1123.7</v>
      </c>
    </row>
    <row r="75" spans="1:6" ht="47.25">
      <c r="A75" s="30"/>
      <c r="B75" s="26" t="s">
        <v>67</v>
      </c>
      <c r="C75" s="39">
        <v>407</v>
      </c>
      <c r="D75" s="42"/>
      <c r="E75" s="61">
        <f t="shared" si="2"/>
        <v>407</v>
      </c>
    </row>
    <row r="76" spans="1:6" ht="47.25">
      <c r="A76" s="30"/>
      <c r="B76" s="28" t="s">
        <v>95</v>
      </c>
      <c r="C76" s="39">
        <v>372</v>
      </c>
      <c r="D76" s="42"/>
      <c r="E76" s="61">
        <f t="shared" si="2"/>
        <v>372</v>
      </c>
    </row>
    <row r="77" spans="1:6" s="12" customFormat="1" ht="66.75" customHeight="1">
      <c r="A77" s="3"/>
      <c r="B77" s="28" t="s">
        <v>1</v>
      </c>
      <c r="C77" s="39">
        <v>47030.400000000001</v>
      </c>
      <c r="D77" s="42"/>
      <c r="E77" s="61">
        <f t="shared" si="2"/>
        <v>47030.400000000001</v>
      </c>
    </row>
    <row r="78" spans="1:6" s="12" customFormat="1" ht="220.5">
      <c r="A78" s="3"/>
      <c r="B78" s="28" t="s">
        <v>96</v>
      </c>
      <c r="C78" s="54">
        <v>4443.8999999999996</v>
      </c>
      <c r="D78" s="54">
        <v>-4443.8999999999996</v>
      </c>
      <c r="E78" s="54">
        <f t="shared" si="2"/>
        <v>0</v>
      </c>
      <c r="F78" s="8"/>
    </row>
    <row r="79" spans="1:6" ht="98.25" customHeight="1">
      <c r="A79" s="33" t="s">
        <v>110</v>
      </c>
      <c r="B79" s="44" t="s">
        <v>109</v>
      </c>
      <c r="C79" s="45">
        <v>152580.4</v>
      </c>
      <c r="D79" s="43"/>
      <c r="E79" s="40">
        <f t="shared" si="2"/>
        <v>152580.4</v>
      </c>
    </row>
    <row r="80" spans="1:6" ht="47.25">
      <c r="A80" s="3" t="s">
        <v>133</v>
      </c>
      <c r="B80" s="57" t="s">
        <v>131</v>
      </c>
      <c r="C80" s="45"/>
      <c r="D80" s="43">
        <v>394.2</v>
      </c>
      <c r="E80" s="40">
        <f t="shared" si="2"/>
        <v>394.2</v>
      </c>
    </row>
    <row r="81" spans="1:5">
      <c r="A81" s="4" t="s">
        <v>136</v>
      </c>
      <c r="B81" s="21" t="s">
        <v>134</v>
      </c>
      <c r="C81" s="45"/>
      <c r="D81" s="56">
        <f>D82</f>
        <v>855</v>
      </c>
      <c r="E81" s="56">
        <f>E82</f>
        <v>855</v>
      </c>
    </row>
    <row r="82" spans="1:5" ht="33.75" customHeight="1">
      <c r="A82" s="3" t="s">
        <v>135</v>
      </c>
      <c r="B82" s="57" t="s">
        <v>137</v>
      </c>
      <c r="C82" s="45"/>
      <c r="D82" s="55">
        <f>850+5</f>
        <v>855</v>
      </c>
      <c r="E82" s="40">
        <f t="shared" si="2"/>
        <v>855</v>
      </c>
    </row>
    <row r="83" spans="1:5" ht="47.25">
      <c r="A83" s="4" t="s">
        <v>123</v>
      </c>
      <c r="B83" s="52" t="s">
        <v>120</v>
      </c>
      <c r="C83" s="53">
        <f>C84</f>
        <v>0</v>
      </c>
      <c r="D83" s="34">
        <f t="shared" ref="D83:E83" si="19">D84</f>
        <v>-113.48796</v>
      </c>
      <c r="E83" s="34">
        <f t="shared" si="19"/>
        <v>-113.48796</v>
      </c>
    </row>
    <row r="84" spans="1:5" ht="47.25">
      <c r="A84" s="50" t="s">
        <v>122</v>
      </c>
      <c r="B84" s="49" t="s">
        <v>121</v>
      </c>
      <c r="C84" s="38"/>
      <c r="D84" s="51">
        <v>-113.48796</v>
      </c>
      <c r="E84" s="51">
        <f t="shared" si="2"/>
        <v>-113.48796</v>
      </c>
    </row>
    <row r="85" spans="1:5" ht="16.5" thickBot="1">
      <c r="A85" s="46" t="s">
        <v>0</v>
      </c>
      <c r="B85" s="47" t="s">
        <v>72</v>
      </c>
      <c r="C85" s="48">
        <f>C12+C44</f>
        <v>2478579.2999999998</v>
      </c>
      <c r="D85" s="48">
        <f>D12+D44</f>
        <v>124848.98452000003</v>
      </c>
      <c r="E85" s="48">
        <f>E12+E44</f>
        <v>2603428.2845199993</v>
      </c>
    </row>
    <row r="86" spans="1:5">
      <c r="A86" s="13"/>
      <c r="B86" s="60"/>
      <c r="C86" s="14"/>
      <c r="E86" s="31"/>
    </row>
    <row r="91" spans="1:5">
      <c r="A91" s="8"/>
    </row>
  </sheetData>
  <mergeCells count="10">
    <mergeCell ref="C1:E1"/>
    <mergeCell ref="B4:E4"/>
    <mergeCell ref="B5:E5"/>
    <mergeCell ref="B2:E2"/>
    <mergeCell ref="B3:E3"/>
    <mergeCell ref="B8:C8"/>
    <mergeCell ref="C6:E6"/>
    <mergeCell ref="C7:E7"/>
    <mergeCell ref="A9:E9"/>
    <mergeCell ref="C10:E10"/>
  </mergeCells>
  <pageMargins left="0.59" right="0.27559055118110237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</vt:lpstr>
      <vt:lpstr>'пр. 3 доходы'!Заголовки_для_печати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2017-03-28T01:17:59Z</cp:lastPrinted>
  <dcterms:created xsi:type="dcterms:W3CDTF">2012-11-13T04:33:33Z</dcterms:created>
  <dcterms:modified xsi:type="dcterms:W3CDTF">2017-10-05T12:56:32Z</dcterms:modified>
</cp:coreProperties>
</file>